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E3D2DF85-0CB7-4490-9F18-D2D0158A44C4}"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<sst xmlns="http://schemas.openxmlformats.org/spreadsheetml/2006/main" count="1830" uniqueCount="855">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</sst>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110" zoomScaleNormal="110" zoomScaleSheetLayoutView="100" workbookViewId="0">
      <selection activeCell="C10" sqref="C10:F10"/>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45" t="s">
        <v>32</v>
      </c>
      <c r="B3" s="146"/>
      <c r="C3" s="146"/>
      <c r="D3" s="146"/>
      <c r="E3" s="146"/>
      <c r="F3" s="146"/>
      <c r="G3" s="146"/>
      <c r="H3" s="146"/>
      <c r="I3" s="146"/>
      <c r="J3" s="146"/>
      <c r="K3" s="136"/>
      <c r="L3" s="137"/>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38" t="s">
        <v>14</v>
      </c>
      <c r="B5" s="139"/>
      <c r="C5" s="139"/>
      <c r="D5" s="139"/>
      <c r="E5" s="139"/>
      <c r="F5" s="139"/>
      <c r="G5" s="139"/>
      <c r="H5" s="139"/>
      <c r="I5" s="139"/>
      <c r="J5" s="139"/>
      <c r="K5" s="143"/>
      <c r="L5" s="144"/>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61" t="s">
        <v>15</v>
      </c>
      <c r="B6" s="115"/>
      <c r="C6" s="115"/>
      <c r="D6" s="115" t="s">
        <v>31</v>
      </c>
      <c r="E6" s="115"/>
      <c r="F6" s="3" t="s">
        <v>19</v>
      </c>
      <c r="G6" s="155" t="s">
        <v>16</v>
      </c>
      <c r="H6" s="156"/>
      <c r="I6" s="157"/>
      <c r="J6" s="3" t="s">
        <v>17</v>
      </c>
      <c r="K6" s="115" t="s">
        <v>18</v>
      </c>
      <c r="L6" s="116"/>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11"/>
      <c r="B7" s="112"/>
      <c r="C7" s="112"/>
      <c r="D7" s="112"/>
      <c r="E7" s="112"/>
      <c r="F7" s="14"/>
      <c r="G7" s="158"/>
      <c r="H7" s="159"/>
      <c r="I7" s="160"/>
      <c r="J7" s="14"/>
      <c r="K7" s="113"/>
      <c r="L7" s="114"/>
    </row>
    <row r="8" spans="1:120" s="2" customFormat="1" ht="15.75" customHeight="1">
      <c r="A8" s="138" t="s">
        <v>0</v>
      </c>
      <c r="B8" s="139"/>
      <c r="C8" s="139"/>
      <c r="D8" s="139"/>
      <c r="E8" s="139"/>
      <c r="F8" s="139"/>
      <c r="G8" s="139"/>
      <c r="H8" s="139"/>
      <c r="I8" s="139"/>
      <c r="J8" s="139"/>
      <c r="K8" s="143"/>
      <c r="L8" s="144"/>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65" t="s">
        <v>10</v>
      </c>
      <c r="B9" s="127"/>
      <c r="C9" s="126" t="s">
        <v>43</v>
      </c>
      <c r="D9" s="168"/>
      <c r="E9" s="168"/>
      <c r="F9" s="127"/>
      <c r="G9" s="126" t="s">
        <v>2</v>
      </c>
      <c r="H9" s="127"/>
      <c r="I9" s="126" t="s">
        <v>44</v>
      </c>
      <c r="J9" s="127"/>
      <c r="K9" s="115" t="s">
        <v>9</v>
      </c>
      <c r="L9" s="116"/>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66" t="s">
        <v>167</v>
      </c>
      <c r="B10" s="167"/>
      <c r="C10" s="117" t="str">
        <f>VLOOKUP(A10,lista,2,0)</f>
        <v>G. MEDIO AMBIENTE Y TERRITORIO</v>
      </c>
      <c r="D10" s="117"/>
      <c r="E10" s="117"/>
      <c r="F10" s="117"/>
      <c r="G10" s="117" t="str">
        <f>VLOOKUP(A10,lista,3,0)</f>
        <v>Experto/a 3</v>
      </c>
      <c r="H10" s="117"/>
      <c r="I10" s="128" t="str">
        <f>VLOOKUP(A10,lista,4,0)</f>
        <v>Experto/a en supervisión ambiental de proyectos</v>
      </c>
      <c r="J10" s="129"/>
      <c r="K10" s="117" t="str">
        <f>VLOOKUP(A10,lista,5,0)</f>
        <v>Madrid</v>
      </c>
      <c r="L10" s="118"/>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19" t="s">
        <v>40</v>
      </c>
      <c r="B11" s="120"/>
      <c r="C11" s="120"/>
      <c r="D11" s="120"/>
      <c r="E11" s="120"/>
      <c r="F11" s="120"/>
      <c r="G11" s="120"/>
      <c r="H11" s="120"/>
      <c r="I11" s="120"/>
      <c r="J11" s="120"/>
      <c r="K11" s="120"/>
      <c r="L11" s="121"/>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38" t="s">
        <v>1</v>
      </c>
      <c r="B12" s="139"/>
      <c r="C12" s="139"/>
      <c r="D12" s="139"/>
      <c r="E12" s="139"/>
      <c r="F12" s="139"/>
      <c r="G12" s="139"/>
      <c r="H12" s="139"/>
      <c r="I12" s="139"/>
      <c r="J12" s="139"/>
      <c r="K12" s="143"/>
      <c r="L12" s="144"/>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69" t="s">
        <v>35</v>
      </c>
      <c r="B13" s="170"/>
      <c r="C13" s="170"/>
      <c r="D13" s="170"/>
      <c r="E13" s="170"/>
      <c r="F13" s="170"/>
      <c r="G13" s="170"/>
      <c r="H13" s="170"/>
      <c r="I13" s="170"/>
      <c r="J13" s="170"/>
      <c r="K13" s="170"/>
      <c r="L13" s="171"/>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47" t="s">
        <v>12</v>
      </c>
      <c r="B14" s="148"/>
      <c r="C14" s="130" t="s">
        <v>11</v>
      </c>
      <c r="D14" s="131"/>
      <c r="E14" s="131"/>
      <c r="F14" s="131"/>
      <c r="G14" s="131"/>
      <c r="H14" s="131"/>
      <c r="I14" s="132"/>
      <c r="J14" s="148" t="s">
        <v>13</v>
      </c>
      <c r="K14" s="148"/>
      <c r="L14" s="151"/>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49"/>
      <c r="B15" s="150"/>
      <c r="C15" s="133"/>
      <c r="D15" s="134"/>
      <c r="E15" s="134"/>
      <c r="F15" s="134"/>
      <c r="G15" s="134"/>
      <c r="H15" s="134"/>
      <c r="I15" s="135"/>
      <c r="J15" s="133"/>
      <c r="K15" s="134"/>
      <c r="L15" s="152"/>
    </row>
    <row r="16" spans="1:120" s="2" customFormat="1" ht="18.75" customHeight="1" thickBot="1">
      <c r="A16" s="162" t="s">
        <v>36</v>
      </c>
      <c r="B16" s="163"/>
      <c r="C16" s="163"/>
      <c r="D16" s="163"/>
      <c r="E16" s="163"/>
      <c r="F16" s="163"/>
      <c r="G16" s="163"/>
      <c r="H16" s="163"/>
      <c r="I16" s="163"/>
      <c r="J16" s="163"/>
      <c r="K16" s="163"/>
      <c r="L16" s="164"/>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76" t="str">
        <f>VLOOKUP(A10,lista,6,0)</f>
        <v xml:space="preserve">Al menos 6 años de experiencia profesional global desde el año de Titulación referida en el apartado 2.1.
Al menos 3 años de experiencia en trabajos ambientales para infraestructuras ferroviarias.				
</v>
      </c>
      <c r="B17" s="177"/>
      <c r="C17" s="177"/>
      <c r="D17" s="177"/>
      <c r="E17" s="177"/>
      <c r="F17" s="177"/>
      <c r="G17" s="177"/>
      <c r="H17" s="178"/>
      <c r="I17" s="65"/>
      <c r="J17" s="174" t="s">
        <v>34</v>
      </c>
      <c r="K17" s="174"/>
      <c r="L17" s="175"/>
    </row>
    <row r="18" spans="1:120" s="2" customFormat="1" ht="19.350000000000001" customHeight="1" thickTop="1">
      <c r="A18" s="153" t="s">
        <v>37</v>
      </c>
      <c r="B18" s="154"/>
      <c r="C18" s="154"/>
      <c r="D18" s="154"/>
      <c r="E18" s="154"/>
      <c r="F18" s="154"/>
      <c r="G18" s="154"/>
      <c r="H18" s="154"/>
      <c r="I18" s="154"/>
      <c r="J18" s="154"/>
      <c r="K18" s="154"/>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40" t="s">
        <v>133</v>
      </c>
      <c r="B19" s="141"/>
      <c r="C19" s="141"/>
      <c r="D19" s="141"/>
      <c r="E19" s="141"/>
      <c r="F19" s="141"/>
      <c r="G19" s="141"/>
      <c r="H19" s="141"/>
      <c r="I19" s="141"/>
      <c r="J19" s="141"/>
      <c r="K19" s="141"/>
      <c r="L19" s="142"/>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79" t="s">
        <v>51</v>
      </c>
      <c r="B20" s="180"/>
      <c r="C20" s="180"/>
      <c r="D20" s="180"/>
      <c r="E20" s="180"/>
      <c r="F20" s="180"/>
      <c r="G20" s="180"/>
      <c r="H20" s="180"/>
      <c r="I20" s="180"/>
      <c r="J20" s="181"/>
      <c r="K20" s="182"/>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22" t="s">
        <v>23</v>
      </c>
      <c r="D21" s="123"/>
      <c r="E21" s="122" t="s">
        <v>7</v>
      </c>
      <c r="F21" s="123"/>
      <c r="G21" s="122" t="s">
        <v>39</v>
      </c>
      <c r="H21" s="173"/>
      <c r="I21" s="12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24"/>
      <c r="F22" s="125"/>
      <c r="G22" s="107"/>
      <c r="H22" s="107"/>
      <c r="I22" s="10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07"/>
      <c r="H23" s="107"/>
      <c r="I23" s="10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72"/>
      <c r="H24" s="172"/>
      <c r="I24" s="172"/>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72"/>
      <c r="H25" s="172"/>
      <c r="I25" s="172"/>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72"/>
      <c r="H26" s="172"/>
      <c r="I26" s="172"/>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72"/>
      <c r="H27" s="172"/>
      <c r="I27" s="172"/>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72"/>
      <c r="H28" s="172"/>
      <c r="I28" s="172"/>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72"/>
      <c r="H29" s="172"/>
      <c r="I29" s="172"/>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72"/>
      <c r="H30" s="172"/>
      <c r="I30" s="172"/>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72"/>
      <c r="H31" s="172"/>
      <c r="I31" s="172"/>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72"/>
      <c r="H32" s="172"/>
      <c r="I32" s="172"/>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72"/>
      <c r="H33" s="172"/>
      <c r="I33" s="172"/>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72"/>
      <c r="H34" s="172"/>
      <c r="I34" s="172"/>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72"/>
      <c r="H35" s="172"/>
      <c r="I35" s="172"/>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83" t="s">
        <v>50</v>
      </c>
      <c r="B36" s="184"/>
      <c r="C36" s="184"/>
      <c r="D36" s="184"/>
      <c r="E36" s="184"/>
      <c r="F36" s="184"/>
      <c r="G36" s="184"/>
      <c r="H36" s="184"/>
      <c r="I36" s="184"/>
      <c r="J36" s="184"/>
      <c r="K36" s="185"/>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08" t="s">
        <v>52</v>
      </c>
      <c r="B37" s="109"/>
      <c r="C37" s="109"/>
      <c r="D37" s="109"/>
      <c r="E37" s="109"/>
      <c r="F37" s="109"/>
      <c r="G37" s="109"/>
      <c r="H37" s="109"/>
      <c r="I37" s="109"/>
      <c r="J37" s="109"/>
      <c r="K37" s="110"/>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22" t="s">
        <v>23</v>
      </c>
      <c r="D38" s="123"/>
      <c r="E38" s="122" t="s">
        <v>7</v>
      </c>
      <c r="F38" s="123"/>
      <c r="G38" s="122" t="s">
        <v>47</v>
      </c>
      <c r="H38" s="173"/>
      <c r="I38" s="12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07"/>
      <c r="H39" s="107"/>
      <c r="I39" s="10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07"/>
      <c r="H40" s="107"/>
      <c r="I40" s="10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07"/>
      <c r="H41" s="107"/>
      <c r="I41" s="10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07"/>
      <c r="H42" s="107"/>
      <c r="I42" s="10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07"/>
      <c r="H43" s="107"/>
      <c r="I43" s="10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07"/>
      <c r="H44" s="107"/>
      <c r="I44" s="10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07"/>
      <c r="H45" s="107"/>
      <c r="I45" s="10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07"/>
      <c r="H46" s="107"/>
      <c r="I46" s="10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07"/>
      <c r="H47" s="107"/>
      <c r="I47" s="10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07"/>
      <c r="H48" s="107"/>
      <c r="I48" s="10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07"/>
      <c r="H49" s="107"/>
      <c r="I49" s="10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07"/>
      <c r="H50" s="107"/>
      <c r="I50" s="10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07"/>
      <c r="H51" s="107"/>
      <c r="I51" s="10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07"/>
      <c r="H52" s="107"/>
      <c r="I52" s="10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86" t="s">
        <v>53</v>
      </c>
      <c r="B53" s="187"/>
      <c r="C53" s="187"/>
      <c r="D53" s="187"/>
      <c r="E53" s="187"/>
      <c r="F53" s="187"/>
      <c r="G53" s="187"/>
      <c r="H53" s="187"/>
      <c r="I53" s="187"/>
      <c r="J53" s="187"/>
      <c r="K53" s="188"/>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93" t="s">
        <v>54</v>
      </c>
      <c r="B54" s="194"/>
      <c r="C54" s="194"/>
      <c r="D54" s="194"/>
      <c r="E54" s="194"/>
      <c r="F54" s="194"/>
      <c r="G54" s="194"/>
      <c r="H54" s="194"/>
      <c r="I54" s="194"/>
      <c r="J54" s="194"/>
      <c r="K54" s="195"/>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89" t="s">
        <v>23</v>
      </c>
      <c r="D55" s="190"/>
      <c r="E55" s="189" t="s">
        <v>7</v>
      </c>
      <c r="F55" s="190"/>
      <c r="G55" s="189" t="s">
        <v>47</v>
      </c>
      <c r="H55" s="191"/>
      <c r="I55" s="190"/>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92"/>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92"/>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96"/>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96"/>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96"/>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96"/>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96"/>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96"/>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96"/>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96"/>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96"/>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96"/>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96"/>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96"/>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200" t="s">
        <v>55</v>
      </c>
      <c r="B70" s="201"/>
      <c r="C70" s="201"/>
      <c r="D70" s="201"/>
      <c r="E70" s="201"/>
      <c r="F70" s="201"/>
      <c r="G70" s="201"/>
      <c r="H70" s="201"/>
      <c r="I70" s="201"/>
      <c r="J70" s="201"/>
      <c r="K70" s="202"/>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204" t="s">
        <v>33</v>
      </c>
      <c r="B71" s="205"/>
      <c r="C71" s="205"/>
      <c r="D71" s="205"/>
      <c r="E71" s="205"/>
      <c r="F71" s="205"/>
      <c r="G71" s="205"/>
      <c r="H71" s="205"/>
      <c r="I71" s="205"/>
      <c r="J71" s="205"/>
      <c r="K71" s="205"/>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203"/>
      <c r="D73" s="203"/>
      <c r="E73" s="203"/>
      <c r="F73" s="203"/>
      <c r="G73" s="203"/>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98"/>
      <c r="C74" s="198"/>
      <c r="D74" s="198"/>
      <c r="E74" s="198"/>
      <c r="F74" s="198"/>
      <c r="G74" s="198"/>
      <c r="H74" s="198"/>
      <c r="I74" s="198"/>
      <c r="J74" s="198"/>
      <c r="K74" s="198"/>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99" t="s">
        <v>134</v>
      </c>
      <c r="C75" s="199"/>
      <c r="D75" s="199"/>
      <c r="E75" s="199"/>
      <c r="F75" s="199"/>
      <c r="G75" s="199"/>
      <c r="H75" s="199"/>
      <c r="I75" s="199"/>
      <c r="J75" s="199"/>
      <c r="K75" s="199"/>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203"/>
      <c r="E77" s="203"/>
      <c r="F77" s="203"/>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203"/>
      <c r="F79" s="203"/>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97"/>
      <c r="F82" s="197"/>
      <c r="G82" s="197"/>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MVbUdPk3D/fFKE5S0d97fzUxZClhpYt3AaQ4qSt03ohB52snTxMnVqKfM+08V0Fxr1+nvKEL1Zjo7wYKkp1C/g==" saltValue="5ijC5tehTgk2NX7TqbWOWg=="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2025-10-27T11:38:51Z</dcterms:modified>
</cp:coreProperties>
</file>